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для сайта\"/>
    </mc:Choice>
  </mc:AlternateContent>
  <xr:revisionPtr revIDLastSave="0" documentId="8_{6DE8C790-3EEB-49D5-9EE2-C67D35BF4FD0}" xr6:coauthVersionLast="47" xr6:coauthVersionMax="47" xr10:uidLastSave="{00000000-0000-0000-0000-000000000000}"/>
  <bookViews>
    <workbookView xWindow="-120" yWindow="-120" windowWidth="29040" windowHeight="15840" xr2:uid="{748F0D93-D75E-4D5E-8B57-940779959A31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46" i="1"/>
  <c r="C37" i="1"/>
  <c r="C35" i="1" s="1"/>
  <c r="C34" i="1"/>
  <c r="C33" i="1"/>
  <c r="C31" i="1" s="1"/>
  <c r="C52" i="1" s="1"/>
  <c r="C56" i="1" s="1"/>
</calcChain>
</file>

<file path=xl/sharedStrings.xml><?xml version="1.0" encoding="utf-8"?>
<sst xmlns="http://schemas.openxmlformats.org/spreadsheetml/2006/main" count="83" uniqueCount="78">
  <si>
    <t>Приложение 1</t>
  </si>
  <si>
    <t xml:space="preserve"> к Указанию Банка России</t>
  </si>
  <si>
    <t>от 13 января 2021 года №5708-У</t>
  </si>
  <si>
    <t>"Об объеме, формах, порядке</t>
  </si>
  <si>
    <t>и сроках составления и представления</t>
  </si>
  <si>
    <t>в Банк России отчетов акционерными</t>
  </si>
  <si>
    <t>инвестиционными фондами, управляющими</t>
  </si>
  <si>
    <t>компаниями инвестиционных фондов,</t>
  </si>
  <si>
    <t>паевых инвестиционных фондов</t>
  </si>
  <si>
    <t>и негосударственных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</si>
  <si>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</si>
  <si>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</si>
  <si>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</si>
  <si>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</si>
  <si>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</si>
  <si>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</t>
  </si>
  <si>
    <t>Текущая отчетная дата</t>
  </si>
  <si>
    <t>1</t>
  </si>
  <si>
    <t>Раздел II. Расчет собственных средств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</si>
  <si>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</si>
  <si>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</si>
  <si>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</si>
  <si>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</si>
  <si>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2</t>
  </si>
  <si>
    <t>3</t>
  </si>
  <si>
    <t>Подраздел «Активы, принятые к расчету собственных средств»</t>
  </si>
  <si>
    <t>Денежные средства - всего</t>
  </si>
  <si>
    <t>01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</si>
  <si>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</si>
  <si>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</si>
  <si>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</si>
  <si>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</si>
  <si>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</si>
  <si>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</si>
  <si>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</si>
  <si>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</si>
  <si>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</si>
  <si>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</si>
  <si>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</si>
  <si>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</si>
  <si>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</si>
  <si>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</si>
  <si>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</si>
  <si>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</si>
  <si>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</si>
  <si>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</si>
  <si>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</si>
  <si>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</si>
  <si>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</si>
  <si>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</si>
  <si>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</si>
  <si>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</si>
  <si>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</si>
  <si>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</si>
  <si>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</si>
  <si>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</si>
  <si>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</si>
  <si>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</si>
  <si>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</si>
  <si>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</si>
  <si>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</si>
  <si>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 + 02 + 03 + 04)</t>
  </si>
  <si>
    <t>05</t>
  </si>
  <si>
    <t>Подраздел «Обязательства»</t>
  </si>
  <si>
    <t>Общая величина обязательств</t>
  </si>
  <si>
    <t>06</t>
  </si>
  <si>
    <t>Подраздел «Размер собственных средств»</t>
  </si>
  <si>
    <t>Размер собственных средств 
(разность строк 05 - 06)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</si>
  <si>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</si>
  <si>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</si>
  <si>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</si>
  <si>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</si>
  <si>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09</t>
  </si>
  <si>
    <t>СООТВЕТСТВУЕТ</t>
  </si>
  <si>
    <t>Генеральный директор ООО "УК "АФИн"</t>
  </si>
  <si>
    <t>О.В. Мижиевская</t>
  </si>
  <si>
    <t>Руководитель управляющей компании (лицо, исполняющее обязанности руководителя управляющей компании)</t>
  </si>
  <si>
    <t xml:space="preserve">(инициалы, фамилия)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</si>
</sst>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name val="Arial"/>
      <family val="2"/>
    </font>
    <font>
      <sz val="9"/>
      <name val="Calisto MT"/>
      <family val="1"/>
    </font>
    <font>
      <sz val="11"/>
      <name val="Calisto MT"/>
      <family val="1"/>
    </font>
    <font>
      <b/>
      <sz val="12"/>
      <name val="Calisto MT"/>
      <family val="1"/>
    </font>
    <font>
      <b/>
      <sz val="11"/>
      <name val="Calisto MT"/>
      <family val="1"/>
    </font>
    <font>
      <sz val="9.5"/>
      <name val="Calisto MT"/>
      <family val="1"/>
    </font>
    <font>
      <sz val="9.5"/>
      <color theme="1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sz val="10"/>
      <color theme="1"/>
      <name val="Calisto MT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sto MT"/>
      <family val="1"/>
    </font>
    <font>
      <sz val="8"/>
      <color theme="1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4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6"/>
    </xf>
    <xf numFmtId="0" fontId="10" fillId="0" borderId="3" xfId="1" applyFont="1" applyBorder="1" applyAlignment="1">
      <alignment horizontal="left" vertical="center" wrapText="1" indent="8"/>
    </xf>
    <xf numFmtId="4" fontId="4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vertical="center"/>
    </xf>
  </cellXfs>
  <cellStyles count="2">
    <cellStyle name="Обычный" xfId="0" builtinId="0"/>
    <cellStyle name="Обычный_Лист1" xfId="1" xr:uid="{FA649BDB-8468-4888-BE5F-9B4C7769E8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94847</xdr:rowOff>
    </xdr:from>
    <xdr:to>
      <xdr:col>0</xdr:col>
      <xdr:colOff>1836420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AF5ABC9-6C05-4382-AADD-466C7B00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75822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2/12.%20&#1044;&#1077;&#1082;&#1072;&#1073;&#1088;&#1100;%202022/&#1040;&#1060;&#1048;&#1085;%20-%20&#1056;&#1057;&#1057;%20&#1059;&#1050;%20&#1079;&#1072;%20&#1076;&#1077;&#1082;&#1072;&#1073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/>
      <sheetData sheetId="3">
        <row r="151">
          <cell r="G151">
            <v>103412.41</v>
          </cell>
        </row>
        <row r="153">
          <cell r="G153">
            <v>37800000</v>
          </cell>
        </row>
        <row r="304">
          <cell r="H304">
            <v>4989302.41</v>
          </cell>
        </row>
        <row r="426">
          <cell r="G426">
            <v>16528.439999999999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317B7-E65C-4D31-B509-447983660C28}">
  <sheetPr>
    <pageSetUpPr fitToPage="1"/>
  </sheetPr>
  <dimension ref="A1:AI66"/>
  <sheetViews>
    <sheetView tabSelected="1" workbookViewId="0">
      <selection activeCell="F10" sqref="F10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2" t="s">
        <v>0</v>
      </c>
    </row>
    <row r="2" spans="1:35" x14ac:dyDescent="0.25">
      <c r="A2" s="3"/>
      <c r="B2" s="3"/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3"/>
      <c r="B3" s="3"/>
      <c r="C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3"/>
      <c r="B4" s="3"/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3"/>
      <c r="B5" s="3"/>
      <c r="C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25">
      <c r="A6" s="3"/>
      <c r="B6" s="3"/>
      <c r="C6" s="2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3"/>
      <c r="B7" s="3"/>
      <c r="C7" s="2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A8" s="3"/>
      <c r="B8" s="3"/>
      <c r="C8" s="2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3"/>
      <c r="B9" s="3"/>
      <c r="C9" s="2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3"/>
      <c r="B10" s="3"/>
      <c r="C10" s="2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3"/>
      <c r="B11" s="3"/>
      <c r="C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x14ac:dyDescent="0.25">
      <c r="A14" s="4" t="s">
        <v>11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.75" x14ac:dyDescent="0.25">
      <c r="A15" s="6" t="s">
        <v>12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/>
      <c r="B17" s="3"/>
      <c r="C17" s="8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/>
      <c r="B18" s="3"/>
      <c r="C18" s="8" t="s">
        <v>14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0" customFormat="1" ht="12.75" x14ac:dyDescent="0.25">
      <c r="A20" s="9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25">
      <c r="A21" s="11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1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13">
        <v>44926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7" t="s">
        <v>18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0" customFormat="1" ht="12.75" x14ac:dyDescent="0.25">
      <c r="A27" s="9"/>
      <c r="B27" s="9"/>
      <c r="C27" s="8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57" x14ac:dyDescent="0.25">
      <c r="A28" s="14" t="s">
        <v>20</v>
      </c>
      <c r="B28" s="14" t="s">
        <v>21</v>
      </c>
      <c r="C28" s="15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16" t="s">
        <v>17</v>
      </c>
      <c r="B29" s="17" t="s">
        <v>23</v>
      </c>
      <c r="C29" s="12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18" t="s">
        <v>25</v>
      </c>
      <c r="B30" s="19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21" t="s">
        <v>26</v>
      </c>
      <c r="B31" s="22" t="s">
        <v>27</v>
      </c>
      <c r="C31" s="23">
        <f>SUM(C33:C34)</f>
        <v>37919940.849999994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24" t="s">
        <v>28</v>
      </c>
      <c r="B32" s="25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7" t="s">
        <v>29</v>
      </c>
      <c r="B33" s="25" t="s">
        <v>30</v>
      </c>
      <c r="C33" s="26">
        <f>'[1]ОСВ - РСБУ'!G151</f>
        <v>103412.41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27" t="s">
        <v>31</v>
      </c>
      <c r="B34" s="25" t="s">
        <v>32</v>
      </c>
      <c r="C34" s="26">
        <f>'[1]ОСВ - РСБУ'!G426+'[1]ОСВ - РСБУ'!G153</f>
        <v>37816528.439999998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idden="1" outlineLevel="1" x14ac:dyDescent="0.25">
      <c r="A35" s="28" t="s">
        <v>33</v>
      </c>
      <c r="B35" s="25" t="s">
        <v>34</v>
      </c>
      <c r="C35" s="26">
        <f>SUM(C37,C46)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idden="1" outlineLevel="1" x14ac:dyDescent="0.25">
      <c r="A36" s="24" t="s">
        <v>28</v>
      </c>
      <c r="B36" s="25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idden="1" outlineLevel="1" x14ac:dyDescent="0.25">
      <c r="A37" s="27" t="s">
        <v>35</v>
      </c>
      <c r="B37" s="25" t="s">
        <v>36</v>
      </c>
      <c r="C37" s="26">
        <f>SUM(C39:C45)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idden="1" outlineLevel="1" x14ac:dyDescent="0.25">
      <c r="A38" s="29" t="s">
        <v>28</v>
      </c>
      <c r="B38" s="25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idden="1" outlineLevel="1" x14ac:dyDescent="0.25">
      <c r="A39" s="30" t="s">
        <v>37</v>
      </c>
      <c r="B39" s="25" t="s">
        <v>38</v>
      </c>
      <c r="C39" s="26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idden="1" outlineLevel="1" x14ac:dyDescent="0.25">
      <c r="A40" s="30" t="s">
        <v>39</v>
      </c>
      <c r="B40" s="25" t="s">
        <v>40</v>
      </c>
      <c r="C40" s="26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idden="1" outlineLevel="1" x14ac:dyDescent="0.25">
      <c r="A41" s="30" t="s">
        <v>41</v>
      </c>
      <c r="B41" s="25" t="s">
        <v>42</v>
      </c>
      <c r="C41" s="26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idden="1" outlineLevel="1" x14ac:dyDescent="0.25">
      <c r="A42" s="30" t="s">
        <v>43</v>
      </c>
      <c r="B42" s="25" t="s">
        <v>44</v>
      </c>
      <c r="C42" s="26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idden="1" outlineLevel="1" x14ac:dyDescent="0.25">
      <c r="A43" s="30" t="s">
        <v>45</v>
      </c>
      <c r="B43" s="25" t="s">
        <v>46</v>
      </c>
      <c r="C43" s="26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idden="1" outlineLevel="1" x14ac:dyDescent="0.25">
      <c r="A44" s="30" t="s">
        <v>47</v>
      </c>
      <c r="B44" s="25" t="s">
        <v>48</v>
      </c>
      <c r="C44" s="26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idden="1" outlineLevel="1" x14ac:dyDescent="0.25">
      <c r="A45" s="30" t="s">
        <v>49</v>
      </c>
      <c r="B45" s="25" t="s">
        <v>50</v>
      </c>
      <c r="C45" s="26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idden="1" outlineLevel="1" x14ac:dyDescent="0.25">
      <c r="A46" s="27" t="s">
        <v>51</v>
      </c>
      <c r="B46" s="25" t="s">
        <v>52</v>
      </c>
      <c r="C46" s="26">
        <f>SUM(C48:C49)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idden="1" outlineLevel="1" x14ac:dyDescent="0.25">
      <c r="A47" s="29" t="s">
        <v>28</v>
      </c>
      <c r="B47" s="25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idden="1" outlineLevel="1" x14ac:dyDescent="0.25">
      <c r="A48" s="30" t="s">
        <v>53</v>
      </c>
      <c r="B48" s="25" t="s">
        <v>54</v>
      </c>
      <c r="C48" s="26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idden="1" outlineLevel="1" x14ac:dyDescent="0.25">
      <c r="A49" s="30" t="s">
        <v>55</v>
      </c>
      <c r="B49" s="25" t="s">
        <v>56</v>
      </c>
      <c r="C49" s="26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idden="1" outlineLevel="1" x14ac:dyDescent="0.25">
      <c r="A50" s="28" t="s">
        <v>57</v>
      </c>
      <c r="B50" s="25" t="s">
        <v>58</v>
      </c>
      <c r="C50" s="26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idden="1" outlineLevel="1" x14ac:dyDescent="0.25">
      <c r="A51" s="28" t="s">
        <v>59</v>
      </c>
      <c r="B51" s="25" t="s">
        <v>60</v>
      </c>
      <c r="C51" s="26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collapsed="1" x14ac:dyDescent="0.25">
      <c r="A52" s="21" t="s">
        <v>61</v>
      </c>
      <c r="B52" s="22" t="s">
        <v>62</v>
      </c>
      <c r="C52" s="23">
        <f>SUM(C31,C35,C50,C51)</f>
        <v>37919940.849999994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18" t="s">
        <v>63</v>
      </c>
      <c r="B53" s="19"/>
      <c r="C53" s="2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21" t="s">
        <v>64</v>
      </c>
      <c r="B54" s="22" t="s">
        <v>65</v>
      </c>
      <c r="C54" s="23">
        <f>'[1]ОСВ - РСБУ'!H304</f>
        <v>4989302.41</v>
      </c>
      <c r="D54" s="3"/>
      <c r="E54" s="31"/>
      <c r="F54" s="3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18" t="s">
        <v>66</v>
      </c>
      <c r="B55" s="19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34" customFormat="1" ht="27" x14ac:dyDescent="0.25">
      <c r="A56" s="21" t="s">
        <v>67</v>
      </c>
      <c r="B56" s="22" t="s">
        <v>68</v>
      </c>
      <c r="C56" s="23">
        <f>C52-C54</f>
        <v>32930638.439999994</v>
      </c>
      <c r="D56" s="3"/>
      <c r="E56" s="31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x14ac:dyDescent="0.25">
      <c r="A57" s="18" t="s">
        <v>69</v>
      </c>
      <c r="B57" s="19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34" customFormat="1" x14ac:dyDescent="0.25">
      <c r="A58" s="21" t="s">
        <v>69</v>
      </c>
      <c r="B58" s="25" t="s">
        <v>70</v>
      </c>
      <c r="C58" s="26">
        <v>20000000</v>
      </c>
      <c r="D58" s="3"/>
      <c r="E58" s="3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s="34" customFormat="1" ht="40.5" x14ac:dyDescent="0.25">
      <c r="A59" s="35" t="s">
        <v>71</v>
      </c>
      <c r="B59" s="36" t="s">
        <v>72</v>
      </c>
      <c r="C59" s="37" t="s">
        <v>73</v>
      </c>
      <c r="D59" s="3"/>
      <c r="E59" s="31"/>
      <c r="F59" s="31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25" s="41" customFormat="1" ht="21" customHeight="1" x14ac:dyDescent="0.25">
      <c r="A65" s="38" t="s">
        <v>74</v>
      </c>
      <c r="B65" s="39"/>
      <c r="C65" s="40" t="s">
        <v>75</v>
      </c>
    </row>
    <row r="66" spans="1:25" s="43" customFormat="1" ht="22.5" x14ac:dyDescent="0.25">
      <c r="A66" s="42" t="s">
        <v>76</v>
      </c>
      <c r="C66" s="44" t="s">
        <v>77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2023-01-24T08:18:39Z</dcterms:created>
  <dcterms:modified xsi:type="dcterms:W3CDTF">2023-01-24T08:19:00Z</dcterms:modified>
</cp:coreProperties>
</file>